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5" i="1" l="1"/>
  <c r="L45" i="1"/>
  <c r="I45" i="1"/>
  <c r="H45" i="1"/>
  <c r="E45" i="1"/>
  <c r="D45" i="1"/>
  <c r="K44" i="1"/>
  <c r="M44" i="1" s="1"/>
  <c r="J44" i="1"/>
  <c r="G44" i="1"/>
  <c r="I44" i="1" s="1"/>
  <c r="F44" i="1"/>
  <c r="C44" i="1"/>
  <c r="E44" i="1" s="1"/>
  <c r="B44" i="1"/>
  <c r="M43" i="1"/>
  <c r="I43" i="1"/>
  <c r="E43" i="1"/>
  <c r="M42" i="1"/>
  <c r="L42" i="1"/>
  <c r="I42" i="1"/>
  <c r="H42" i="1"/>
  <c r="E42" i="1"/>
  <c r="D42" i="1"/>
  <c r="K41" i="1"/>
  <c r="M41" i="1" s="1"/>
  <c r="J41" i="1"/>
  <c r="G41" i="1"/>
  <c r="H41" i="1" s="1"/>
  <c r="F41" i="1"/>
  <c r="C41" i="1"/>
  <c r="E41" i="1" s="1"/>
  <c r="B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K29" i="1"/>
  <c r="L29" i="1" s="1"/>
  <c r="J29" i="1"/>
  <c r="I29" i="1"/>
  <c r="G29" i="1"/>
  <c r="H29" i="1" s="1"/>
  <c r="F29" i="1"/>
  <c r="E29" i="1"/>
  <c r="C29" i="1"/>
  <c r="D29" i="1" s="1"/>
  <c r="B29" i="1"/>
  <c r="M28" i="1"/>
  <c r="L28" i="1"/>
  <c r="I28" i="1"/>
  <c r="H28" i="1"/>
  <c r="E28" i="1"/>
  <c r="D28" i="1"/>
  <c r="K27" i="1"/>
  <c r="L27" i="1" s="1"/>
  <c r="J27" i="1"/>
  <c r="G27" i="1"/>
  <c r="H27" i="1" s="1"/>
  <c r="F27" i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K23" i="1"/>
  <c r="L23" i="1" s="1"/>
  <c r="J23" i="1"/>
  <c r="I23" i="1"/>
  <c r="G23" i="1"/>
  <c r="G22" i="1" s="1"/>
  <c r="F23" i="1"/>
  <c r="F22" i="1" s="1"/>
  <c r="E23" i="1"/>
  <c r="C23" i="1"/>
  <c r="D23" i="1" s="1"/>
  <c r="B23" i="1"/>
  <c r="J22" i="1"/>
  <c r="B22" i="1"/>
  <c r="M21" i="1"/>
  <c r="L21" i="1"/>
  <c r="I21" i="1"/>
  <c r="H21" i="1"/>
  <c r="E21" i="1"/>
  <c r="D21" i="1"/>
  <c r="K20" i="1"/>
  <c r="M20" i="1" s="1"/>
  <c r="J20" i="1"/>
  <c r="G20" i="1"/>
  <c r="I20" i="1" s="1"/>
  <c r="F20" i="1"/>
  <c r="C20" i="1"/>
  <c r="D20" i="1" s="1"/>
  <c r="B20" i="1"/>
  <c r="M19" i="1"/>
  <c r="L19" i="1"/>
  <c r="I19" i="1"/>
  <c r="H19" i="1"/>
  <c r="E19" i="1"/>
  <c r="D19" i="1"/>
  <c r="M18" i="1"/>
  <c r="K18" i="1"/>
  <c r="L18" i="1" s="1"/>
  <c r="J18" i="1"/>
  <c r="I18" i="1"/>
  <c r="G18" i="1"/>
  <c r="H18" i="1" s="1"/>
  <c r="F18" i="1"/>
  <c r="E18" i="1"/>
  <c r="C18" i="1"/>
  <c r="D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K9" i="1"/>
  <c r="K8" i="1" s="1"/>
  <c r="J9" i="1"/>
  <c r="J8" i="1" s="1"/>
  <c r="I9" i="1"/>
  <c r="G9" i="1"/>
  <c r="H9" i="1" s="1"/>
  <c r="F9" i="1"/>
  <c r="E9" i="1"/>
  <c r="C9" i="1"/>
  <c r="C8" i="1" s="1"/>
  <c r="B9" i="1"/>
  <c r="B8" i="1" s="1"/>
  <c r="F8" i="1"/>
  <c r="E8" i="1" l="1"/>
  <c r="D8" i="1"/>
  <c r="I22" i="1"/>
  <c r="H22" i="1"/>
  <c r="L8" i="1"/>
  <c r="M8" i="1"/>
  <c r="L20" i="1"/>
  <c r="G8" i="1"/>
  <c r="E20" i="1"/>
  <c r="C22" i="1"/>
  <c r="K22" i="1"/>
  <c r="I27" i="1"/>
  <c r="I41" i="1"/>
  <c r="D44" i="1"/>
  <c r="L44" i="1"/>
  <c r="D9" i="1"/>
  <c r="L9" i="1"/>
  <c r="H23" i="1"/>
  <c r="H20" i="1"/>
  <c r="D41" i="1"/>
  <c r="L41" i="1"/>
  <c r="M27" i="1"/>
  <c r="H44" i="1"/>
  <c r="D27" i="1"/>
  <c r="M22" i="1" l="1"/>
  <c r="L22" i="1"/>
  <c r="E22" i="1"/>
  <c r="D22" i="1"/>
  <c r="I8" i="1"/>
  <c r="H8" i="1"/>
</calcChain>
</file>

<file path=xl/sharedStrings.xml><?xml version="1.0" encoding="utf-8"?>
<sst xmlns="http://schemas.openxmlformats.org/spreadsheetml/2006/main" count="52" uniqueCount="50">
  <si>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</si>
  <si>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</si>
  <si>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</si>
  <si>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</si>
  <si>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</si>
  <si>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</si>
  <si>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</si>
  <si>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</si>
  <si>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</si>
  <si>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</si>
  <si>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</si>
  <si>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</si>
  <si>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</si>
  <si>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</si>
  <si>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</si>
  <si>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</si>
  <si>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</si>
  <si>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</si>
  <si>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</si>
  <si>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</si>
  <si>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</si>
  <si>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</si>
  <si>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</si>
  <si>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</si>
  <si>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</si>
  <si>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</si>
  <si>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</si>
  <si>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</si>
  <si>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</si>
  <si>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</si>
  <si>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</si>
  <si>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</si>
  <si>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</si>
  <si>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</si>
  <si>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</si>
  <si>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</si>
  <si>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</si>
  <si>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</si>
  <si>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SECTORAL EXPORT FIGURES - 1000 $</t>
  </si>
  <si>
    <t>LAST 12 MONTHS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</si>
  <si>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</si>
  <si>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</si>
  <si>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</si>
  <si>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</si>
  <si>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</si>
  <si>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</si>
  <si>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TOTAL EXPORT</t>
  </si>
  <si>
    <t>1 - 31 MAY</t>
  </si>
  <si>
    <t>1 - 31 MAY EXPORT FIGURES</t>
  </si>
  <si>
    <t>1st MAY  -  31st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</si>
</sst>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33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18" fillId="0" borderId="0" xfId="1" applyFont="1" applyFill="1" applyBorder="1" applyAlignment="1"/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7" fillId="0" borderId="9" xfId="335" applyNumberFormat="1" applyFont="1" applyBorder="1" applyAlignment="1">
      <alignment horizontal="center" vertical="center"/>
    </xf>
    <xf numFmtId="0" fontId="48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8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60" zoomScaleNormal="60" workbookViewId="0">
      <pane xSplit="1" ySplit="7" topLeftCell="B23" activePane="bottomRight" state="frozen"/>
      <selection activeCell="B16" sqref="B16"/>
      <selection pane="topRight" activeCell="B16" sqref="B16"/>
      <selection pane="bottomLeft" activeCell="B16" sqref="B16"/>
      <selection pane="bottomRight" activeCell="F6" sqref="F6:I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4"/>
      <c r="B1" s="32" t="s">
        <v>48</v>
      </c>
      <c r="C1" s="32"/>
      <c r="D1" s="32"/>
      <c r="E1" s="32"/>
      <c r="F1" s="32"/>
      <c r="G1" s="32"/>
      <c r="H1" s="32"/>
      <c r="I1" s="32"/>
      <c r="J1" s="32"/>
      <c r="K1" s="10"/>
      <c r="L1" s="10"/>
      <c r="M1" s="1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9" t="s">
        <v>38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18" x14ac:dyDescent="0.25">
      <c r="A6" s="3"/>
      <c r="B6" s="28" t="s">
        <v>47</v>
      </c>
      <c r="C6" s="28"/>
      <c r="D6" s="28"/>
      <c r="E6" s="28"/>
      <c r="F6" s="28" t="s">
        <v>49</v>
      </c>
      <c r="G6" s="28"/>
      <c r="H6" s="28"/>
      <c r="I6" s="28"/>
      <c r="J6" s="28" t="s">
        <v>39</v>
      </c>
      <c r="K6" s="28"/>
      <c r="L6" s="28"/>
      <c r="M6" s="28"/>
    </row>
    <row r="7" spans="1:13" ht="29" x14ac:dyDescent="0.4">
      <c r="A7" s="4" t="s">
        <v>27</v>
      </c>
      <c r="B7" s="15">
        <v>2023</v>
      </c>
      <c r="C7" s="16">
        <v>2024</v>
      </c>
      <c r="D7" s="17" t="s">
        <v>41</v>
      </c>
      <c r="E7" s="17" t="s">
        <v>42</v>
      </c>
      <c r="F7" s="15">
        <v>2023</v>
      </c>
      <c r="G7" s="16">
        <v>2024</v>
      </c>
      <c r="H7" s="17" t="s">
        <v>43</v>
      </c>
      <c r="I7" s="17" t="s">
        <v>44</v>
      </c>
      <c r="J7" s="15" t="s">
        <v>40</v>
      </c>
      <c r="K7" s="15" t="s">
        <v>45</v>
      </c>
      <c r="L7" s="17" t="s">
        <v>43</v>
      </c>
      <c r="M7" s="17" t="s">
        <v>42</v>
      </c>
    </row>
    <row r="8" spans="1:13" ht="16.5" x14ac:dyDescent="0.35">
      <c r="A8" s="8" t="s">
        <v>28</v>
      </c>
      <c r="B8" s="18">
        <f>B9+B18+B20</f>
        <v>2885085.6752100005</v>
      </c>
      <c r="C8" s="18">
        <f>C9+C18+C20</f>
        <v>3161847.9352899999</v>
      </c>
      <c r="D8" s="19">
        <f t="shared" ref="D8:D42" si="0">(C8-B8)/B8*100</f>
        <v>9.5928610528993872</v>
      </c>
      <c r="E8" s="19">
        <f t="shared" ref="E8:E44" si="1">C8/C$45*100</f>
        <v>13.133239066268235</v>
      </c>
      <c r="F8" s="18">
        <f>F9+F18+F20</f>
        <v>14019607.225919999</v>
      </c>
      <c r="G8" s="18">
        <f>G9+G18+G20</f>
        <v>15058079.375429997</v>
      </c>
      <c r="H8" s="19">
        <f t="shared" ref="H8:H42" si="2">(G8-F8)/F8*100</f>
        <v>7.4072841897455586</v>
      </c>
      <c r="I8" s="19">
        <f t="shared" ref="I8:I44" si="3">G8/G$45*100</f>
        <v>14.084313577985297</v>
      </c>
      <c r="J8" s="18">
        <f>J9+J18+J20</f>
        <v>34819392.156460002</v>
      </c>
      <c r="K8" s="18">
        <f>K9+K18+K20</f>
        <v>36124723.621780001</v>
      </c>
      <c r="L8" s="19">
        <f t="shared" ref="L8:L42" si="4">(K8-J8)/J8*100</f>
        <v>3.7488634478583851</v>
      </c>
      <c r="M8" s="19">
        <f t="shared" ref="M8:M44" si="5">K8/K$45*100</f>
        <v>13.891341738439881</v>
      </c>
    </row>
    <row r="9" spans="1:13" ht="15.5" x14ac:dyDescent="0.35">
      <c r="A9" s="5" t="s">
        <v>29</v>
      </c>
      <c r="B9" s="18">
        <f>B10+B11+B12+B13+B14+B15+B16+B17</f>
        <v>1845950.5057400002</v>
      </c>
      <c r="C9" s="18">
        <f>C10+C11+C12+C13+C14+C15+C16+C17</f>
        <v>2103255.3620199999</v>
      </c>
      <c r="D9" s="19">
        <f t="shared" si="0"/>
        <v>13.93888164822989</v>
      </c>
      <c r="E9" s="19">
        <f t="shared" si="1"/>
        <v>8.7362061845285108</v>
      </c>
      <c r="F9" s="18">
        <f>F10+F11+F12+F13+F14+F15+F16+F17</f>
        <v>9302161.5122799985</v>
      </c>
      <c r="G9" s="18">
        <f>G10+G11+G12+G13+G14+G15+G16+G17</f>
        <v>10210001.398339998</v>
      </c>
      <c r="H9" s="19">
        <f t="shared" si="2"/>
        <v>9.7594509067762267</v>
      </c>
      <c r="I9" s="19">
        <f t="shared" si="3"/>
        <v>9.5497478623021639</v>
      </c>
      <c r="J9" s="18">
        <f>J10+J11+J12+J13+J14+J15+J16+J17</f>
        <v>22603827.196589999</v>
      </c>
      <c r="K9" s="18">
        <f>K10+K11+K12+K13+K14+K15+K16+K17</f>
        <v>24529922.714170001</v>
      </c>
      <c r="L9" s="19">
        <f t="shared" si="4"/>
        <v>8.5211035318416002</v>
      </c>
      <c r="M9" s="19">
        <f t="shared" si="5"/>
        <v>9.4326960894618477</v>
      </c>
    </row>
    <row r="10" spans="1:13" ht="14" x14ac:dyDescent="0.3">
      <c r="A10" s="6" t="s">
        <v>5</v>
      </c>
      <c r="B10" s="20">
        <v>936772.17902000004</v>
      </c>
      <c r="C10" s="20">
        <v>1066249.73581</v>
      </c>
      <c r="D10" s="21">
        <f t="shared" si="0"/>
        <v>13.821669738895567</v>
      </c>
      <c r="E10" s="21">
        <f t="shared" si="1"/>
        <v>4.4288381260984684</v>
      </c>
      <c r="F10" s="20">
        <v>4711903.2495299997</v>
      </c>
      <c r="G10" s="20">
        <v>5053814.8648300003</v>
      </c>
      <c r="H10" s="21">
        <f t="shared" si="2"/>
        <v>7.256337772514863</v>
      </c>
      <c r="I10" s="21">
        <f t="shared" si="3"/>
        <v>4.7269981480833119</v>
      </c>
      <c r="J10" s="20">
        <v>11767238.903759999</v>
      </c>
      <c r="K10" s="20">
        <v>12666743.161049999</v>
      </c>
      <c r="L10" s="21">
        <f t="shared" si="4"/>
        <v>7.6441403514173611</v>
      </c>
      <c r="M10" s="21">
        <f t="shared" si="5"/>
        <v>4.8708485580524883</v>
      </c>
    </row>
    <row r="11" spans="1:13" ht="14" x14ac:dyDescent="0.3">
      <c r="A11" s="6" t="s">
        <v>4</v>
      </c>
      <c r="B11" s="20">
        <v>248942.20541</v>
      </c>
      <c r="C11" s="20">
        <v>284065.96094000002</v>
      </c>
      <c r="D11" s="21">
        <f t="shared" si="0"/>
        <v>14.109200756919584</v>
      </c>
      <c r="E11" s="21">
        <f t="shared" si="1"/>
        <v>1.1799132190941559</v>
      </c>
      <c r="F11" s="20">
        <v>1422937.70245</v>
      </c>
      <c r="G11" s="20">
        <v>1458299.46001</v>
      </c>
      <c r="H11" s="21">
        <f t="shared" si="2"/>
        <v>2.4851233823599257</v>
      </c>
      <c r="I11" s="21">
        <f t="shared" si="3"/>
        <v>1.3639951266893198</v>
      </c>
      <c r="J11" s="20">
        <v>3212428.8356699999</v>
      </c>
      <c r="K11" s="20">
        <v>3525541.5016899998</v>
      </c>
      <c r="L11" s="21">
        <f t="shared" si="4"/>
        <v>9.7469136916988095</v>
      </c>
      <c r="M11" s="21">
        <f t="shared" si="5"/>
        <v>1.3557059238925508</v>
      </c>
    </row>
    <row r="12" spans="1:13" ht="14" x14ac:dyDescent="0.3">
      <c r="A12" s="6" t="s">
        <v>2</v>
      </c>
      <c r="B12" s="20">
        <v>185263.85227</v>
      </c>
      <c r="C12" s="20">
        <v>218099.24849</v>
      </c>
      <c r="D12" s="21">
        <f t="shared" si="0"/>
        <v>17.723584939897673</v>
      </c>
      <c r="E12" s="21">
        <f t="shared" si="1"/>
        <v>0.90590997075572433</v>
      </c>
      <c r="F12" s="20">
        <v>903209.94461000001</v>
      </c>
      <c r="G12" s="20">
        <v>1126297.2222</v>
      </c>
      <c r="H12" s="21">
        <f t="shared" si="2"/>
        <v>24.699382344193246</v>
      </c>
      <c r="I12" s="21">
        <f t="shared" si="3"/>
        <v>1.0534625873577319</v>
      </c>
      <c r="J12" s="20">
        <v>2457354.44661</v>
      </c>
      <c r="K12" s="20">
        <v>2630628.7276599999</v>
      </c>
      <c r="L12" s="21">
        <f t="shared" si="4"/>
        <v>7.0512530778389486</v>
      </c>
      <c r="M12" s="21">
        <f t="shared" si="5"/>
        <v>1.0115776393331406</v>
      </c>
    </row>
    <row r="13" spans="1:13" ht="14" x14ac:dyDescent="0.3">
      <c r="A13" s="6" t="s">
        <v>3</v>
      </c>
      <c r="B13" s="20">
        <v>119572.7738</v>
      </c>
      <c r="C13" s="20">
        <v>137232.41467999999</v>
      </c>
      <c r="D13" s="21">
        <f t="shared" si="0"/>
        <v>14.768948079717454</v>
      </c>
      <c r="E13" s="21">
        <f t="shared" si="1"/>
        <v>0.57001669483146522</v>
      </c>
      <c r="F13" s="20">
        <v>611657.93203999999</v>
      </c>
      <c r="G13" s="20">
        <v>741569.22265000001</v>
      </c>
      <c r="H13" s="21">
        <f t="shared" si="2"/>
        <v>21.239206393795993</v>
      </c>
      <c r="I13" s="21">
        <f t="shared" si="3"/>
        <v>0.69361392055267646</v>
      </c>
      <c r="J13" s="20">
        <v>1546627.1927400001</v>
      </c>
      <c r="K13" s="20">
        <v>1737824.58497</v>
      </c>
      <c r="L13" s="21">
        <f t="shared" si="4"/>
        <v>12.362215867372353</v>
      </c>
      <c r="M13" s="21">
        <f t="shared" si="5"/>
        <v>0.66826020439713529</v>
      </c>
    </row>
    <row r="14" spans="1:13" ht="14" x14ac:dyDescent="0.3">
      <c r="A14" s="6" t="s">
        <v>0</v>
      </c>
      <c r="B14" s="20">
        <v>142783.85787000001</v>
      </c>
      <c r="C14" s="20">
        <v>235282.48798000001</v>
      </c>
      <c r="D14" s="21">
        <f t="shared" si="0"/>
        <v>64.782274053847843</v>
      </c>
      <c r="E14" s="21">
        <f t="shared" si="1"/>
        <v>0.97728329318415197</v>
      </c>
      <c r="F14" s="20">
        <v>720286.75225000002</v>
      </c>
      <c r="G14" s="20">
        <v>1018751.71035</v>
      </c>
      <c r="H14" s="21">
        <f t="shared" si="2"/>
        <v>41.436963427089033</v>
      </c>
      <c r="I14" s="21">
        <f t="shared" si="3"/>
        <v>0.95287175667902979</v>
      </c>
      <c r="J14" s="20">
        <v>1747725.1895000001</v>
      </c>
      <c r="K14" s="20">
        <v>2161400.91757</v>
      </c>
      <c r="L14" s="21">
        <f t="shared" si="4"/>
        <v>23.669380664379325</v>
      </c>
      <c r="M14" s="21">
        <f t="shared" si="5"/>
        <v>0.83114154987306632</v>
      </c>
    </row>
    <row r="15" spans="1:13" ht="14" x14ac:dyDescent="0.3">
      <c r="A15" s="6" t="s">
        <v>1</v>
      </c>
      <c r="B15" s="20">
        <v>103626.08791</v>
      </c>
      <c r="C15" s="20">
        <v>70013.293659999996</v>
      </c>
      <c r="D15" s="21">
        <f t="shared" si="0"/>
        <v>-32.436614107436881</v>
      </c>
      <c r="E15" s="21">
        <f t="shared" si="1"/>
        <v>0.29081136799492757</v>
      </c>
      <c r="F15" s="20">
        <v>480277.90651</v>
      </c>
      <c r="G15" s="20">
        <v>363954.99346000003</v>
      </c>
      <c r="H15" s="21">
        <f t="shared" si="2"/>
        <v>-24.219917567159211</v>
      </c>
      <c r="I15" s="21">
        <f t="shared" si="3"/>
        <v>0.34041899556780952</v>
      </c>
      <c r="J15" s="20">
        <v>809435.61982000002</v>
      </c>
      <c r="K15" s="20">
        <v>754993.77708000003</v>
      </c>
      <c r="L15" s="21">
        <f t="shared" si="4"/>
        <v>-6.7259015302670537</v>
      </c>
      <c r="M15" s="21">
        <f t="shared" si="5"/>
        <v>0.29032406386330167</v>
      </c>
    </row>
    <row r="16" spans="1:13" ht="14" x14ac:dyDescent="0.3">
      <c r="A16" s="6" t="s">
        <v>6</v>
      </c>
      <c r="B16" s="20">
        <v>94991.992450000005</v>
      </c>
      <c r="C16" s="20">
        <v>77622.65956</v>
      </c>
      <c r="D16" s="21">
        <f t="shared" si="0"/>
        <v>-18.285049552089909</v>
      </c>
      <c r="E16" s="21">
        <f t="shared" si="1"/>
        <v>0.32241808139566025</v>
      </c>
      <c r="F16" s="20">
        <v>375368.83766000002</v>
      </c>
      <c r="G16" s="20">
        <v>369275.87131999998</v>
      </c>
      <c r="H16" s="21">
        <f t="shared" si="2"/>
        <v>-1.6231945033004853</v>
      </c>
      <c r="I16" s="21">
        <f t="shared" si="3"/>
        <v>0.34539578646005831</v>
      </c>
      <c r="J16" s="20">
        <v>924911.81746000005</v>
      </c>
      <c r="K16" s="20">
        <v>916195.63534000004</v>
      </c>
      <c r="L16" s="21">
        <f t="shared" si="4"/>
        <v>-0.94237979831812058</v>
      </c>
      <c r="M16" s="21">
        <f t="shared" si="5"/>
        <v>0.35231236100313368</v>
      </c>
    </row>
    <row r="17" spans="1:13" ht="14" x14ac:dyDescent="0.3">
      <c r="A17" s="6" t="s">
        <v>7</v>
      </c>
      <c r="B17" s="20">
        <v>13997.55701</v>
      </c>
      <c r="C17" s="20">
        <v>14689.5609</v>
      </c>
      <c r="D17" s="21">
        <f t="shared" si="0"/>
        <v>4.94374760899795</v>
      </c>
      <c r="E17" s="21">
        <f t="shared" si="1"/>
        <v>6.1015431173957413E-2</v>
      </c>
      <c r="F17" s="20">
        <v>76519.187229999996</v>
      </c>
      <c r="G17" s="20">
        <v>78038.053520000001</v>
      </c>
      <c r="H17" s="21">
        <f t="shared" si="2"/>
        <v>1.9849482789651496</v>
      </c>
      <c r="I17" s="21">
        <f t="shared" si="3"/>
        <v>7.2991540912228273E-2</v>
      </c>
      <c r="J17" s="20">
        <v>138105.19102999999</v>
      </c>
      <c r="K17" s="20">
        <v>136594.40880999999</v>
      </c>
      <c r="L17" s="21">
        <f t="shared" si="4"/>
        <v>-1.0939358678210822</v>
      </c>
      <c r="M17" s="21">
        <f t="shared" si="5"/>
        <v>5.2525789047029876E-2</v>
      </c>
    </row>
    <row r="18" spans="1:13" ht="15.5" x14ac:dyDescent="0.35">
      <c r="A18" s="5" t="s">
        <v>30</v>
      </c>
      <c r="B18" s="18">
        <f>B19</f>
        <v>310016.05894999998</v>
      </c>
      <c r="C18" s="18">
        <f>C19</f>
        <v>318631.13915</v>
      </c>
      <c r="D18" s="19">
        <f t="shared" si="0"/>
        <v>2.7789141727620903</v>
      </c>
      <c r="E18" s="19">
        <f t="shared" si="1"/>
        <v>1.3234851928546396</v>
      </c>
      <c r="F18" s="18">
        <f>F19</f>
        <v>1404418.59158</v>
      </c>
      <c r="G18" s="18">
        <f>G19</f>
        <v>1591140.8322600001</v>
      </c>
      <c r="H18" s="19">
        <f t="shared" si="2"/>
        <v>13.295340990176843</v>
      </c>
      <c r="I18" s="19">
        <f t="shared" si="3"/>
        <v>1.4882460020002655</v>
      </c>
      <c r="J18" s="18">
        <f>J19</f>
        <v>3787202.8803500002</v>
      </c>
      <c r="K18" s="18">
        <f>K19</f>
        <v>3672410.8110199999</v>
      </c>
      <c r="L18" s="19">
        <f t="shared" si="4"/>
        <v>-3.0310514898898586</v>
      </c>
      <c r="M18" s="19">
        <f t="shared" si="5"/>
        <v>1.4121828062668591</v>
      </c>
    </row>
    <row r="19" spans="1:13" ht="14" x14ac:dyDescent="0.3">
      <c r="A19" s="6" t="s">
        <v>8</v>
      </c>
      <c r="B19" s="20">
        <v>310016.05894999998</v>
      </c>
      <c r="C19" s="20">
        <v>318631.13915</v>
      </c>
      <c r="D19" s="21">
        <f t="shared" si="0"/>
        <v>2.7789141727620903</v>
      </c>
      <c r="E19" s="21">
        <f t="shared" si="1"/>
        <v>1.3234851928546396</v>
      </c>
      <c r="F19" s="20">
        <v>1404418.59158</v>
      </c>
      <c r="G19" s="20">
        <v>1591140.8322600001</v>
      </c>
      <c r="H19" s="21">
        <f t="shared" si="2"/>
        <v>13.295340990176843</v>
      </c>
      <c r="I19" s="21">
        <f t="shared" si="3"/>
        <v>1.4882460020002655</v>
      </c>
      <c r="J19" s="20">
        <v>3787202.8803500002</v>
      </c>
      <c r="K19" s="20">
        <v>3672410.8110199999</v>
      </c>
      <c r="L19" s="21">
        <f t="shared" si="4"/>
        <v>-3.0310514898898586</v>
      </c>
      <c r="M19" s="21">
        <f t="shared" si="5"/>
        <v>1.4121828062668591</v>
      </c>
    </row>
    <row r="20" spans="1:13" ht="15.5" x14ac:dyDescent="0.35">
      <c r="A20" s="5" t="s">
        <v>31</v>
      </c>
      <c r="B20" s="18">
        <f>B21</f>
        <v>729119.11051999999</v>
      </c>
      <c r="C20" s="18">
        <f>C21</f>
        <v>739961.43411999999</v>
      </c>
      <c r="D20" s="19">
        <f t="shared" si="0"/>
        <v>1.4870442213848125</v>
      </c>
      <c r="E20" s="19">
        <f t="shared" si="1"/>
        <v>3.0735476888850832</v>
      </c>
      <c r="F20" s="18">
        <f>F21</f>
        <v>3313027.12206</v>
      </c>
      <c r="G20" s="18">
        <f>G21</f>
        <v>3256937.1448300001</v>
      </c>
      <c r="H20" s="19">
        <f t="shared" si="2"/>
        <v>-1.6930129203145121</v>
      </c>
      <c r="I20" s="19">
        <f t="shared" si="3"/>
        <v>3.0463197136828697</v>
      </c>
      <c r="J20" s="18">
        <f>J21</f>
        <v>8428362.0795200001</v>
      </c>
      <c r="K20" s="18">
        <f>K21</f>
        <v>7922390.0965900002</v>
      </c>
      <c r="L20" s="19">
        <f t="shared" si="4"/>
        <v>-6.00320653237545</v>
      </c>
      <c r="M20" s="19">
        <f t="shared" si="5"/>
        <v>3.0464628427111751</v>
      </c>
    </row>
    <row r="21" spans="1:13" ht="14" x14ac:dyDescent="0.3">
      <c r="A21" s="6" t="s">
        <v>9</v>
      </c>
      <c r="B21" s="20">
        <v>729119.11051999999</v>
      </c>
      <c r="C21" s="20">
        <v>739961.43411999999</v>
      </c>
      <c r="D21" s="21">
        <f t="shared" si="0"/>
        <v>1.4870442213848125</v>
      </c>
      <c r="E21" s="21">
        <f t="shared" si="1"/>
        <v>3.0735476888850832</v>
      </c>
      <c r="F21" s="20">
        <v>3313027.12206</v>
      </c>
      <c r="G21" s="20">
        <v>3256937.1448300001</v>
      </c>
      <c r="H21" s="21">
        <f t="shared" si="2"/>
        <v>-1.6930129203145121</v>
      </c>
      <c r="I21" s="21">
        <f t="shared" si="3"/>
        <v>3.0463197136828697</v>
      </c>
      <c r="J21" s="20">
        <v>8428362.0795200001</v>
      </c>
      <c r="K21" s="20">
        <v>7922390.0965900002</v>
      </c>
      <c r="L21" s="21">
        <f t="shared" si="4"/>
        <v>-6.00320653237545</v>
      </c>
      <c r="M21" s="21">
        <f t="shared" si="5"/>
        <v>3.0464628427111751</v>
      </c>
    </row>
    <row r="22" spans="1:13" ht="16.5" x14ac:dyDescent="0.35">
      <c r="A22" s="8" t="s">
        <v>32</v>
      </c>
      <c r="B22" s="18">
        <f>B23+B27+B29</f>
        <v>15338949.035499997</v>
      </c>
      <c r="C22" s="18">
        <f>C23+C27+C29</f>
        <v>17097358.442370001</v>
      </c>
      <c r="D22" s="19">
        <f t="shared" si="0"/>
        <v>11.463688958092204</v>
      </c>
      <c r="E22" s="19">
        <f t="shared" si="1"/>
        <v>71.016601816661975</v>
      </c>
      <c r="F22" s="18">
        <f>F23+F27+F29</f>
        <v>73360804.798089996</v>
      </c>
      <c r="G22" s="18">
        <f>G23+G27+G29</f>
        <v>75069087.979090005</v>
      </c>
      <c r="H22" s="19">
        <f t="shared" si="2"/>
        <v>2.3286047443204789</v>
      </c>
      <c r="I22" s="19">
        <f t="shared" si="3"/>
        <v>70.214570447546095</v>
      </c>
      <c r="J22" s="18">
        <f>J23+J27+J29</f>
        <v>182075316.11469001</v>
      </c>
      <c r="K22" s="18">
        <f>K23+K27+K29</f>
        <v>182377217.35229999</v>
      </c>
      <c r="L22" s="19">
        <f t="shared" si="4"/>
        <v>0.16581118410351331</v>
      </c>
      <c r="M22" s="19">
        <f t="shared" si="5"/>
        <v>70.131034857774608</v>
      </c>
    </row>
    <row r="23" spans="1:13" ht="15.5" x14ac:dyDescent="0.35">
      <c r="A23" s="5" t="s">
        <v>33</v>
      </c>
      <c r="B23" s="18">
        <f>B24+B25+B26</f>
        <v>1229440.1664399998</v>
      </c>
      <c r="C23" s="18">
        <f>C24+C25+C26</f>
        <v>1263625.0756300001</v>
      </c>
      <c r="D23" s="19">
        <f>(C23-B23)/B23*100</f>
        <v>2.7805264642513685</v>
      </c>
      <c r="E23" s="19">
        <f t="shared" si="1"/>
        <v>5.2486680409752084</v>
      </c>
      <c r="F23" s="18">
        <f>F24+F25+F26</f>
        <v>5949089.1890900005</v>
      </c>
      <c r="G23" s="18">
        <f>G24+G25+G26</f>
        <v>5826012.5348399989</v>
      </c>
      <c r="H23" s="19">
        <f t="shared" si="2"/>
        <v>-2.0688318890177522</v>
      </c>
      <c r="I23" s="19">
        <f t="shared" si="3"/>
        <v>5.4492598560642387</v>
      </c>
      <c r="J23" s="18">
        <f>J24+J25+J26</f>
        <v>14770370.525909999</v>
      </c>
      <c r="K23" s="18">
        <f>K24+K25+K26</f>
        <v>14040063.972139999</v>
      </c>
      <c r="L23" s="19">
        <f t="shared" si="4"/>
        <v>-4.9444023932162402</v>
      </c>
      <c r="M23" s="19">
        <f t="shared" si="5"/>
        <v>5.3989430814348269</v>
      </c>
    </row>
    <row r="24" spans="1:13" ht="14" x14ac:dyDescent="0.3">
      <c r="A24" s="6" t="s">
        <v>10</v>
      </c>
      <c r="B24" s="20">
        <v>846704.64538999996</v>
      </c>
      <c r="C24" s="20">
        <v>865933.16601000004</v>
      </c>
      <c r="D24" s="21">
        <f t="shared" si="0"/>
        <v>2.2709832436484683</v>
      </c>
      <c r="E24" s="21">
        <f t="shared" si="1"/>
        <v>3.5967913439761294</v>
      </c>
      <c r="F24" s="20">
        <v>4033315.4171799999</v>
      </c>
      <c r="G24" s="20">
        <v>3977085.5296399998</v>
      </c>
      <c r="H24" s="21">
        <f t="shared" si="2"/>
        <v>-1.394135635920948</v>
      </c>
      <c r="I24" s="21">
        <f t="shared" si="3"/>
        <v>3.7198980247982627</v>
      </c>
      <c r="J24" s="20">
        <v>9978940.5233100001</v>
      </c>
      <c r="K24" s="20">
        <v>9496034.6209699996</v>
      </c>
      <c r="L24" s="21">
        <f t="shared" si="4"/>
        <v>-4.8392502311439909</v>
      </c>
      <c r="M24" s="21">
        <f t="shared" si="5"/>
        <v>3.6515895169484169</v>
      </c>
    </row>
    <row r="25" spans="1:13" ht="14" x14ac:dyDescent="0.3">
      <c r="A25" s="6" t="s">
        <v>11</v>
      </c>
      <c r="B25" s="20">
        <v>149196.90948999999</v>
      </c>
      <c r="C25" s="20">
        <v>136863.81015</v>
      </c>
      <c r="D25" s="21">
        <f t="shared" si="0"/>
        <v>-8.2663236002396019</v>
      </c>
      <c r="E25" s="21">
        <f t="shared" si="1"/>
        <v>0.56848563719919631</v>
      </c>
      <c r="F25" s="20">
        <v>863555.21747999999</v>
      </c>
      <c r="G25" s="20">
        <v>651539.44993</v>
      </c>
      <c r="H25" s="21">
        <f t="shared" si="2"/>
        <v>-24.551500964663013</v>
      </c>
      <c r="I25" s="21">
        <f t="shared" si="3"/>
        <v>0.60940613291063406</v>
      </c>
      <c r="J25" s="20">
        <v>2114708.7091199998</v>
      </c>
      <c r="K25" s="20">
        <v>1646789.0882300001</v>
      </c>
      <c r="L25" s="21">
        <f t="shared" si="4"/>
        <v>-22.126906598153486</v>
      </c>
      <c r="M25" s="21">
        <f t="shared" si="5"/>
        <v>0.63325356438006064</v>
      </c>
    </row>
    <row r="26" spans="1:13" ht="14" x14ac:dyDescent="0.3">
      <c r="A26" s="6" t="s">
        <v>12</v>
      </c>
      <c r="B26" s="20">
        <v>233538.61155999999</v>
      </c>
      <c r="C26" s="20">
        <v>260828.09946999999</v>
      </c>
      <c r="D26" s="21">
        <f t="shared" si="0"/>
        <v>11.685214589446536</v>
      </c>
      <c r="E26" s="21">
        <f t="shared" si="1"/>
        <v>1.0833910597998817</v>
      </c>
      <c r="F26" s="20">
        <v>1052218.55443</v>
      </c>
      <c r="G26" s="20">
        <v>1197387.5552699999</v>
      </c>
      <c r="H26" s="21">
        <f t="shared" si="2"/>
        <v>13.796468445535037</v>
      </c>
      <c r="I26" s="21">
        <f t="shared" si="3"/>
        <v>1.1199556983553425</v>
      </c>
      <c r="J26" s="20">
        <v>2676721.29348</v>
      </c>
      <c r="K26" s="20">
        <v>2897240.2629399998</v>
      </c>
      <c r="L26" s="21">
        <f t="shared" si="4"/>
        <v>8.2383985959667676</v>
      </c>
      <c r="M26" s="21">
        <f t="shared" si="5"/>
        <v>1.1141000001063499</v>
      </c>
    </row>
    <row r="27" spans="1:13" ht="15.5" x14ac:dyDescent="0.35">
      <c r="A27" s="5" t="s">
        <v>34</v>
      </c>
      <c r="B27" s="18">
        <f>B28</f>
        <v>2440280.3053299999</v>
      </c>
      <c r="C27" s="18">
        <f>C28</f>
        <v>3032556.1972099999</v>
      </c>
      <c r="D27" s="19">
        <f t="shared" si="0"/>
        <v>24.270813913728091</v>
      </c>
      <c r="E27" s="19">
        <f t="shared" si="1"/>
        <v>12.596205236606139</v>
      </c>
      <c r="F27" s="18">
        <f>F28</f>
        <v>12268262.77413</v>
      </c>
      <c r="G27" s="18">
        <f>G28</f>
        <v>13582682.21927</v>
      </c>
      <c r="H27" s="19">
        <f t="shared" si="2"/>
        <v>10.713981835404663</v>
      </c>
      <c r="I27" s="19">
        <f t="shared" si="3"/>
        <v>12.704326417515722</v>
      </c>
      <c r="J27" s="18">
        <f>J28</f>
        <v>32066281.09499</v>
      </c>
      <c r="K27" s="18">
        <f>K28</f>
        <v>31818399.126800001</v>
      </c>
      <c r="L27" s="19">
        <f t="shared" si="4"/>
        <v>-0.77302998578381532</v>
      </c>
      <c r="M27" s="19">
        <f t="shared" si="5"/>
        <v>12.235394807947236</v>
      </c>
    </row>
    <row r="28" spans="1:13" ht="14" x14ac:dyDescent="0.3">
      <c r="A28" s="6" t="s">
        <v>13</v>
      </c>
      <c r="B28" s="20">
        <v>2440280.3053299999</v>
      </c>
      <c r="C28" s="20">
        <v>3032556.1972099999</v>
      </c>
      <c r="D28" s="21">
        <f t="shared" si="0"/>
        <v>24.270813913728091</v>
      </c>
      <c r="E28" s="21">
        <f t="shared" si="1"/>
        <v>12.596205236606139</v>
      </c>
      <c r="F28" s="20">
        <v>12268262.77413</v>
      </c>
      <c r="G28" s="20">
        <v>13582682.21927</v>
      </c>
      <c r="H28" s="21">
        <f t="shared" si="2"/>
        <v>10.713981835404663</v>
      </c>
      <c r="I28" s="21">
        <f t="shared" si="3"/>
        <v>12.704326417515722</v>
      </c>
      <c r="J28" s="20">
        <v>32066281.09499</v>
      </c>
      <c r="K28" s="20">
        <v>31818399.126800001</v>
      </c>
      <c r="L28" s="21">
        <f t="shared" si="4"/>
        <v>-0.77302998578381532</v>
      </c>
      <c r="M28" s="21">
        <f t="shared" si="5"/>
        <v>12.235394807947236</v>
      </c>
    </row>
    <row r="29" spans="1:13" ht="15.5" x14ac:dyDescent="0.35">
      <c r="A29" s="5" t="s">
        <v>35</v>
      </c>
      <c r="B29" s="18">
        <f>B30+B31+B32+B33+B34+B35+B36+B37+B38+B39+B40</f>
        <v>11669228.563729998</v>
      </c>
      <c r="C29" s="18">
        <f>C30+C31+C32+C33+C34+C35+C36+C37+C38+C39+C40</f>
        <v>12801177.169530001</v>
      </c>
      <c r="D29" s="19">
        <f t="shared" si="0"/>
        <v>9.7002865238092681</v>
      </c>
      <c r="E29" s="19">
        <f t="shared" si="1"/>
        <v>53.171728539080618</v>
      </c>
      <c r="F29" s="18">
        <f>F30+F31+F32+F33+F34+F35+F36+F37+F38+F39+F40</f>
        <v>55143452.834869996</v>
      </c>
      <c r="G29" s="18">
        <f>G30+G31+G32+G33+G34+G35+G36+G37+G38+G39+G40</f>
        <v>55660393.224979997</v>
      </c>
      <c r="H29" s="19">
        <f t="shared" si="2"/>
        <v>0.93744653904427511</v>
      </c>
      <c r="I29" s="19">
        <f t="shared" si="3"/>
        <v>52.060984173966119</v>
      </c>
      <c r="J29" s="18">
        <f>J30+J31+J32+J33+J34+J35+J36+J37+J38+J39+J40</f>
        <v>135238664.49379</v>
      </c>
      <c r="K29" s="18">
        <f>K30+K31+K32+K33+K34+K35+K36+K37+K38+K39+K40</f>
        <v>136518754.25335997</v>
      </c>
      <c r="L29" s="19">
        <f t="shared" si="4"/>
        <v>0.94654126049045162</v>
      </c>
      <c r="M29" s="19">
        <f t="shared" si="5"/>
        <v>52.496696968392541</v>
      </c>
    </row>
    <row r="30" spans="1:13" ht="14" x14ac:dyDescent="0.3">
      <c r="A30" s="12" t="s">
        <v>14</v>
      </c>
      <c r="B30" s="20">
        <v>1647337.03455</v>
      </c>
      <c r="C30" s="20">
        <v>1646187.4258300001</v>
      </c>
      <c r="D30" s="21">
        <f t="shared" si="0"/>
        <v>-6.9785884484405966E-2</v>
      </c>
      <c r="E30" s="21">
        <f t="shared" si="1"/>
        <v>6.8377017028578777</v>
      </c>
      <c r="F30" s="20">
        <v>8334026.88234</v>
      </c>
      <c r="G30" s="20">
        <v>7407669.0874399999</v>
      </c>
      <c r="H30" s="21">
        <f t="shared" si="2"/>
        <v>-11.115368452470127</v>
      </c>
      <c r="I30" s="21">
        <f t="shared" si="3"/>
        <v>6.9286349014529529</v>
      </c>
      <c r="J30" s="20">
        <v>20710019.064569999</v>
      </c>
      <c r="K30" s="20">
        <v>18318419.96587</v>
      </c>
      <c r="L30" s="21">
        <f t="shared" si="4"/>
        <v>-11.548029440453124</v>
      </c>
      <c r="M30" s="21">
        <f t="shared" si="5"/>
        <v>7.0441350505098157</v>
      </c>
    </row>
    <row r="31" spans="1:13" ht="14" x14ac:dyDescent="0.3">
      <c r="A31" s="6" t="s">
        <v>15</v>
      </c>
      <c r="B31" s="20">
        <v>3025830.7464700001</v>
      </c>
      <c r="C31" s="20">
        <v>3216146.6938999998</v>
      </c>
      <c r="D31" s="21">
        <f t="shared" si="0"/>
        <v>6.2897089552026806</v>
      </c>
      <c r="E31" s="21">
        <f t="shared" si="1"/>
        <v>13.358777609683766</v>
      </c>
      <c r="F31" s="20">
        <v>14322483.642510001</v>
      </c>
      <c r="G31" s="20">
        <v>15084722.58454</v>
      </c>
      <c r="H31" s="21">
        <f t="shared" si="2"/>
        <v>5.3219746033964954</v>
      </c>
      <c r="I31" s="21">
        <f t="shared" si="3"/>
        <v>14.109233841883057</v>
      </c>
      <c r="J31" s="20">
        <v>32816289.579750001</v>
      </c>
      <c r="K31" s="20">
        <v>35753069.816249996</v>
      </c>
      <c r="L31" s="21">
        <f t="shared" si="4"/>
        <v>8.949153832163276</v>
      </c>
      <c r="M31" s="21">
        <f t="shared" si="5"/>
        <v>13.748426596027654</v>
      </c>
    </row>
    <row r="32" spans="1:13" ht="14" x14ac:dyDescent="0.3">
      <c r="A32" s="6" t="s">
        <v>16</v>
      </c>
      <c r="B32" s="20">
        <v>203809.47146</v>
      </c>
      <c r="C32" s="20">
        <v>168326.64162000001</v>
      </c>
      <c r="D32" s="21">
        <f t="shared" si="0"/>
        <v>-17.40980415964815</v>
      </c>
      <c r="E32" s="21">
        <f t="shared" si="1"/>
        <v>0.69917151958630075</v>
      </c>
      <c r="F32" s="20">
        <v>489882.02230999997</v>
      </c>
      <c r="G32" s="20">
        <v>701089.26078000001</v>
      </c>
      <c r="H32" s="21">
        <f t="shared" si="2"/>
        <v>43.113898622788604</v>
      </c>
      <c r="I32" s="21">
        <f t="shared" si="3"/>
        <v>0.65575168976033227</v>
      </c>
      <c r="J32" s="20">
        <v>1365867.2546699999</v>
      </c>
      <c r="K32" s="20">
        <v>2151103.9576699999</v>
      </c>
      <c r="L32" s="21">
        <f t="shared" si="4"/>
        <v>57.489972053669078</v>
      </c>
      <c r="M32" s="21">
        <f t="shared" si="5"/>
        <v>0.82718197386812564</v>
      </c>
    </row>
    <row r="33" spans="1:13" ht="14" x14ac:dyDescent="0.3">
      <c r="A33" s="6" t="s">
        <v>17</v>
      </c>
      <c r="B33" s="20">
        <v>1379703.2011800001</v>
      </c>
      <c r="C33" s="20">
        <v>1499126.74554</v>
      </c>
      <c r="D33" s="21">
        <f t="shared" si="0"/>
        <v>8.6557416303638472</v>
      </c>
      <c r="E33" s="21">
        <f t="shared" si="1"/>
        <v>6.2268617412202323</v>
      </c>
      <c r="F33" s="20">
        <v>6583337.3650900004</v>
      </c>
      <c r="G33" s="20">
        <v>6655635.1639999999</v>
      </c>
      <c r="H33" s="21">
        <f t="shared" si="2"/>
        <v>1.0981937412683551</v>
      </c>
      <c r="I33" s="21">
        <f t="shared" si="3"/>
        <v>6.225233004376082</v>
      </c>
      <c r="J33" s="20">
        <v>15769920.491319999</v>
      </c>
      <c r="K33" s="20">
        <v>16275140.93376</v>
      </c>
      <c r="L33" s="21">
        <f t="shared" si="4"/>
        <v>3.2036968272483186</v>
      </c>
      <c r="M33" s="21">
        <f t="shared" si="5"/>
        <v>6.2584158959716838</v>
      </c>
    </row>
    <row r="34" spans="1:13" ht="14" x14ac:dyDescent="0.3">
      <c r="A34" s="6" t="s">
        <v>18</v>
      </c>
      <c r="B34" s="20">
        <v>922002.52339999995</v>
      </c>
      <c r="C34" s="20">
        <v>1068839.03981</v>
      </c>
      <c r="D34" s="21">
        <f t="shared" si="0"/>
        <v>15.92582587176898</v>
      </c>
      <c r="E34" s="21">
        <f t="shared" si="1"/>
        <v>4.439593212726038</v>
      </c>
      <c r="F34" s="20">
        <v>4543516.4553699996</v>
      </c>
      <c r="G34" s="20">
        <v>4677515.3071299996</v>
      </c>
      <c r="H34" s="21">
        <f t="shared" si="2"/>
        <v>2.9492322318240145</v>
      </c>
      <c r="I34" s="21">
        <f t="shared" si="3"/>
        <v>4.3750328782925463</v>
      </c>
      <c r="J34" s="20">
        <v>10847577.456429999</v>
      </c>
      <c r="K34" s="20">
        <v>11464081.162699999</v>
      </c>
      <c r="L34" s="21">
        <f t="shared" si="4"/>
        <v>5.6833307597592846</v>
      </c>
      <c r="M34" s="21">
        <f t="shared" si="5"/>
        <v>4.4083788935138708</v>
      </c>
    </row>
    <row r="35" spans="1:13" ht="14" x14ac:dyDescent="0.3">
      <c r="A35" s="6" t="s">
        <v>19</v>
      </c>
      <c r="B35" s="20">
        <v>1142773.9772300001</v>
      </c>
      <c r="C35" s="20">
        <v>1209199.54284</v>
      </c>
      <c r="D35" s="21">
        <f t="shared" si="0"/>
        <v>5.8126599776983552</v>
      </c>
      <c r="E35" s="21">
        <f t="shared" si="1"/>
        <v>5.0226029208085308</v>
      </c>
      <c r="F35" s="20">
        <v>5414694.9703799998</v>
      </c>
      <c r="G35" s="20">
        <v>5130607.1850899998</v>
      </c>
      <c r="H35" s="21">
        <f t="shared" si="2"/>
        <v>-5.2466073683567611</v>
      </c>
      <c r="I35" s="21">
        <f t="shared" si="3"/>
        <v>4.7988245139801258</v>
      </c>
      <c r="J35" s="20">
        <v>13326930.453260001</v>
      </c>
      <c r="K35" s="20">
        <v>12182144.17904</v>
      </c>
      <c r="L35" s="21">
        <f t="shared" si="4"/>
        <v>-8.5900221227609563</v>
      </c>
      <c r="M35" s="21">
        <f t="shared" si="5"/>
        <v>4.6845016634525152</v>
      </c>
    </row>
    <row r="36" spans="1:13" ht="14" x14ac:dyDescent="0.3">
      <c r="A36" s="6" t="s">
        <v>20</v>
      </c>
      <c r="B36" s="20">
        <v>1249228.7747</v>
      </c>
      <c r="C36" s="20">
        <v>1465653.8407999999</v>
      </c>
      <c r="D36" s="21">
        <f t="shared" si="0"/>
        <v>17.324694282036052</v>
      </c>
      <c r="E36" s="21">
        <f t="shared" si="1"/>
        <v>6.0878266993112602</v>
      </c>
      <c r="F36" s="20">
        <v>5862887.2013299996</v>
      </c>
      <c r="G36" s="20">
        <v>6625570.0822700001</v>
      </c>
      <c r="H36" s="21">
        <f t="shared" si="2"/>
        <v>13.00865690827184</v>
      </c>
      <c r="I36" s="21">
        <f t="shared" si="3"/>
        <v>6.1971121512263769</v>
      </c>
      <c r="J36" s="20">
        <v>17343882.086300001</v>
      </c>
      <c r="K36" s="20">
        <v>15622192.293670001</v>
      </c>
      <c r="L36" s="21">
        <f t="shared" si="4"/>
        <v>-9.9267844653416404</v>
      </c>
      <c r="M36" s="21">
        <f t="shared" si="5"/>
        <v>6.007332101058684</v>
      </c>
    </row>
    <row r="37" spans="1:13" ht="14" x14ac:dyDescent="0.3">
      <c r="A37" s="7" t="s">
        <v>21</v>
      </c>
      <c r="B37" s="20">
        <v>450029.71503000002</v>
      </c>
      <c r="C37" s="20">
        <v>424593.1776</v>
      </c>
      <c r="D37" s="21">
        <f t="shared" si="0"/>
        <v>-5.6521906399679338</v>
      </c>
      <c r="E37" s="21">
        <f t="shared" si="1"/>
        <v>1.7636153987955268</v>
      </c>
      <c r="F37" s="20">
        <v>1976303.20358</v>
      </c>
      <c r="G37" s="20">
        <v>1829744.35094</v>
      </c>
      <c r="H37" s="21">
        <f t="shared" si="2"/>
        <v>-7.4158080791709491</v>
      </c>
      <c r="I37" s="21">
        <f t="shared" si="3"/>
        <v>1.7114196680511409</v>
      </c>
      <c r="J37" s="20">
        <v>5118628.1468900004</v>
      </c>
      <c r="K37" s="20">
        <v>4452410.4381999997</v>
      </c>
      <c r="L37" s="21">
        <f t="shared" si="4"/>
        <v>-13.01555201064536</v>
      </c>
      <c r="M37" s="21">
        <f t="shared" si="5"/>
        <v>1.7121225785529062</v>
      </c>
    </row>
    <row r="38" spans="1:13" ht="14" x14ac:dyDescent="0.3">
      <c r="A38" s="6" t="s">
        <v>22</v>
      </c>
      <c r="B38" s="20">
        <v>461385.96178999997</v>
      </c>
      <c r="C38" s="20">
        <v>575242.84372</v>
      </c>
      <c r="D38" s="21">
        <f t="shared" si="0"/>
        <v>24.677144811315703</v>
      </c>
      <c r="E38" s="21">
        <f t="shared" si="1"/>
        <v>2.3893627847861132</v>
      </c>
      <c r="F38" s="20">
        <v>2615429.4755099998</v>
      </c>
      <c r="G38" s="20">
        <v>2390550.1726600002</v>
      </c>
      <c r="H38" s="21">
        <f t="shared" si="2"/>
        <v>-8.5981788060314237</v>
      </c>
      <c r="I38" s="21">
        <f t="shared" si="3"/>
        <v>2.2359596742854122</v>
      </c>
      <c r="J38" s="20">
        <v>6306665.2166799996</v>
      </c>
      <c r="K38" s="20">
        <v>7432225.3547999999</v>
      </c>
      <c r="L38" s="21">
        <f t="shared" si="4"/>
        <v>17.847152170739861</v>
      </c>
      <c r="M38" s="21">
        <f t="shared" si="5"/>
        <v>2.8579757000099977</v>
      </c>
    </row>
    <row r="39" spans="1:13" ht="14" x14ac:dyDescent="0.3">
      <c r="A39" s="6" t="s">
        <v>23</v>
      </c>
      <c r="B39" s="20">
        <v>549892.26480999996</v>
      </c>
      <c r="C39" s="20">
        <v>876046.12699000002</v>
      </c>
      <c r="D39" s="21">
        <f>(C39-B39)/B39*100</f>
        <v>59.312320440203592</v>
      </c>
      <c r="E39" s="21">
        <f t="shared" si="1"/>
        <v>3.6387971383521962</v>
      </c>
      <c r="F39" s="20">
        <v>2038830.4272</v>
      </c>
      <c r="G39" s="20">
        <v>2214801.5445300001</v>
      </c>
      <c r="H39" s="21">
        <f t="shared" si="2"/>
        <v>8.6309834786832944</v>
      </c>
      <c r="I39" s="21">
        <f t="shared" si="3"/>
        <v>2.0715762407963743</v>
      </c>
      <c r="J39" s="20">
        <v>4735046.44582</v>
      </c>
      <c r="K39" s="20">
        <v>5721211.6182899997</v>
      </c>
      <c r="L39" s="21">
        <f t="shared" si="4"/>
        <v>20.82693768168981</v>
      </c>
      <c r="M39" s="21">
        <f t="shared" si="5"/>
        <v>2.2000252951328463</v>
      </c>
    </row>
    <row r="40" spans="1:13" ht="14" x14ac:dyDescent="0.3">
      <c r="A40" s="6" t="s">
        <v>24</v>
      </c>
      <c r="B40" s="20">
        <v>637234.89310999995</v>
      </c>
      <c r="C40" s="20">
        <v>651815.09088000003</v>
      </c>
      <c r="D40" s="21">
        <f>(C40-B40)/B40*100</f>
        <v>2.2880413372911836</v>
      </c>
      <c r="E40" s="21">
        <f t="shared" si="1"/>
        <v>2.7074178109527729</v>
      </c>
      <c r="F40" s="20">
        <v>2962061.1892499998</v>
      </c>
      <c r="G40" s="20">
        <v>2942488.4855999998</v>
      </c>
      <c r="H40" s="21">
        <f t="shared" si="2"/>
        <v>-0.66077985563005504</v>
      </c>
      <c r="I40" s="21">
        <f t="shared" si="3"/>
        <v>2.752205609861718</v>
      </c>
      <c r="J40" s="20">
        <v>6897838.2981000002</v>
      </c>
      <c r="K40" s="20">
        <v>7146754.5331100002</v>
      </c>
      <c r="L40" s="21">
        <f t="shared" si="4"/>
        <v>3.6086122094013651</v>
      </c>
      <c r="M40" s="21">
        <f t="shared" si="5"/>
        <v>2.7482012202944452</v>
      </c>
    </row>
    <row r="41" spans="1:13" ht="15.5" x14ac:dyDescent="0.35">
      <c r="A41" s="6" t="s">
        <v>25</v>
      </c>
      <c r="B41" s="18">
        <f>B42</f>
        <v>546211.81027999998</v>
      </c>
      <c r="C41" s="18">
        <f>C42</f>
        <v>546385.51994999999</v>
      </c>
      <c r="D41" s="19">
        <f t="shared" si="0"/>
        <v>3.180262065570566E-2</v>
      </c>
      <c r="E41" s="19">
        <f t="shared" si="1"/>
        <v>2.269499293675699</v>
      </c>
      <c r="F41" s="18">
        <f>F42</f>
        <v>2330472.5479000001</v>
      </c>
      <c r="G41" s="18">
        <f>G42</f>
        <v>2410803.6678800001</v>
      </c>
      <c r="H41" s="19">
        <f t="shared" si="2"/>
        <v>3.4469884681708316</v>
      </c>
      <c r="I41" s="19">
        <f t="shared" si="3"/>
        <v>2.2549034300338477</v>
      </c>
      <c r="J41" s="18">
        <f>J42</f>
        <v>6024186.2345099999</v>
      </c>
      <c r="K41" s="18">
        <f>K42</f>
        <v>5824995.4907799996</v>
      </c>
      <c r="L41" s="19">
        <f t="shared" si="4"/>
        <v>-3.3065170294523965</v>
      </c>
      <c r="M41" s="19">
        <f t="shared" si="5"/>
        <v>2.2399341745693118</v>
      </c>
    </row>
    <row r="42" spans="1:13" ht="15.5" x14ac:dyDescent="0.35">
      <c r="A42" s="9" t="s">
        <v>36</v>
      </c>
      <c r="B42" s="20">
        <v>546211.81027999998</v>
      </c>
      <c r="C42" s="20">
        <v>546385.51994999999</v>
      </c>
      <c r="D42" s="21">
        <f t="shared" si="0"/>
        <v>3.180262065570566E-2</v>
      </c>
      <c r="E42" s="21">
        <f t="shared" si="1"/>
        <v>2.269499293675699</v>
      </c>
      <c r="F42" s="20">
        <v>2330472.5479000001</v>
      </c>
      <c r="G42" s="20">
        <v>2410803.6678800001</v>
      </c>
      <c r="H42" s="21">
        <f t="shared" si="2"/>
        <v>3.4469884681708316</v>
      </c>
      <c r="I42" s="21">
        <f t="shared" si="3"/>
        <v>2.2549034300338477</v>
      </c>
      <c r="J42" s="20">
        <v>6024186.2345099999</v>
      </c>
      <c r="K42" s="20">
        <v>5824995.4907799996</v>
      </c>
      <c r="L42" s="21">
        <f t="shared" si="4"/>
        <v>-3.3065170294523965</v>
      </c>
      <c r="M42" s="21">
        <f t="shared" si="5"/>
        <v>2.2399341745693118</v>
      </c>
    </row>
    <row r="43" spans="1:13" ht="15.5" x14ac:dyDescent="0.35">
      <c r="A43" s="6" t="s">
        <v>26</v>
      </c>
      <c r="B43" s="18">
        <v>18770246.520989995</v>
      </c>
      <c r="C43" s="18">
        <v>20805591.897610001</v>
      </c>
      <c r="D43" s="19">
        <v>10.843466410225155</v>
      </c>
      <c r="E43" s="19">
        <f t="shared" si="1"/>
        <v>86.419340176605914</v>
      </c>
      <c r="F43" s="22">
        <v>89710884.571910009</v>
      </c>
      <c r="G43" s="22">
        <v>92537971.022400007</v>
      </c>
      <c r="H43" s="23">
        <v>3.1513304812236869</v>
      </c>
      <c r="I43" s="23">
        <f t="shared" si="3"/>
        <v>86.553787455565228</v>
      </c>
      <c r="J43" s="22">
        <v>222999922.45008004</v>
      </c>
      <c r="K43" s="22">
        <v>224326936.46485999</v>
      </c>
      <c r="L43" s="23">
        <v>0.59507375617003444</v>
      </c>
      <c r="M43" s="23">
        <f t="shared" si="5"/>
        <v>86.262310770783799</v>
      </c>
    </row>
    <row r="44" spans="1:13" ht="15.5" x14ac:dyDescent="0.35">
      <c r="A44" s="5" t="s">
        <v>37</v>
      </c>
      <c r="B44" s="24">
        <f>B45-B43</f>
        <v>2850597.8240100034</v>
      </c>
      <c r="C44" s="24">
        <f>C45-C43</f>
        <v>3269565.1853899993</v>
      </c>
      <c r="D44" s="25">
        <f t="shared" ref="D44:D45" si="6">(C44-B44)/B44*100</f>
        <v>14.697526176829276</v>
      </c>
      <c r="E44" s="25">
        <f t="shared" si="1"/>
        <v>13.580659823394098</v>
      </c>
      <c r="F44" s="24">
        <f>F45-F43</f>
        <v>12571406.399089992</v>
      </c>
      <c r="G44" s="24">
        <f>G45-G43</f>
        <v>14375861.107599989</v>
      </c>
      <c r="H44" s="26">
        <f t="shared" ref="H44:H45" si="7">(G44-F44)/F44*100</f>
        <v>14.35364231515589</v>
      </c>
      <c r="I44" s="25">
        <f t="shared" si="3"/>
        <v>13.446212544434768</v>
      </c>
      <c r="J44" s="24">
        <f>J45-J43</f>
        <v>31121594.760919958</v>
      </c>
      <c r="K44" s="24">
        <f>K45-K43</f>
        <v>35725147.070140004</v>
      </c>
      <c r="L44" s="26">
        <f t="shared" ref="L44:L45" si="8">(K44-J44)/J44*100</f>
        <v>14.792147846487685</v>
      </c>
      <c r="M44" s="25">
        <f t="shared" si="5"/>
        <v>13.737689229216199</v>
      </c>
    </row>
    <row r="45" spans="1:13" ht="20" x14ac:dyDescent="0.35">
      <c r="A45" s="5" t="s">
        <v>46</v>
      </c>
      <c r="B45" s="11">
        <v>21620844.344999999</v>
      </c>
      <c r="C45" s="11">
        <v>24075157.083000001</v>
      </c>
      <c r="D45" s="13">
        <f t="shared" si="6"/>
        <v>11.351604492576545</v>
      </c>
      <c r="E45" s="27">
        <f>C45/C$45*100</f>
        <v>100</v>
      </c>
      <c r="F45" s="11">
        <v>102282290.971</v>
      </c>
      <c r="G45" s="11">
        <v>106913832.13</v>
      </c>
      <c r="H45" s="13">
        <f t="shared" si="7"/>
        <v>4.5281945828854875</v>
      </c>
      <c r="I45" s="27">
        <f>G45/G$45*100</f>
        <v>100</v>
      </c>
      <c r="J45" s="11">
        <v>254121517.211</v>
      </c>
      <c r="K45" s="11">
        <v>260052083.535</v>
      </c>
      <c r="L45" s="13">
        <f t="shared" si="8"/>
        <v>2.3337521312985805</v>
      </c>
      <c r="M45" s="27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2024-07-04T06:55:31Z</dcterms:modified>
</cp:coreProperties>
</file>